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B:\PundB\01_Gremien\03_Ausschüsse\A-Wettbewerb und Vergabe\02_Sonstige Themen des Ausschusses\05_Aufträge aus dem Ausschuss\Musterdokumente\Muster für Vergabeverfahren\"/>
    </mc:Choice>
  </mc:AlternateContent>
  <xr:revisionPtr revIDLastSave="0" documentId="13_ncr:1_{48D0755C-58AF-4AE1-9662-67EA51550672}" xr6:coauthVersionLast="47" xr6:coauthVersionMax="47" xr10:uidLastSave="{00000000-0000-0000-0000-000000000000}"/>
  <bookViews>
    <workbookView xWindow="-28920" yWindow="-120" windowWidth="29040" windowHeight="15840" activeTab="1" xr2:uid="{00000000-000D-0000-FFFF-FFFF00000000}"/>
  </bookViews>
  <sheets>
    <sheet name="Berechnungsformblatt leer" sheetId="3" r:id="rId1"/>
    <sheet name="Berechnungsformblatt Beispiel" sheetId="4" r:id="rId2"/>
  </sheets>
  <definedNames>
    <definedName name="_xlnm.Print_Area" localSheetId="1">'Berechnungsformblatt Beispiel'!$A$1:$G$31</definedName>
    <definedName name="_xlnm.Print_Area" localSheetId="0">'Berechnungsformblatt leer'!$A$1:$G$37</definedName>
    <definedName name="_xlnm.Print_Titles" localSheetId="1">'Berechnungsformblatt Beispiel'!$1:$3</definedName>
    <definedName name="_xlnm.Print_Titles" localSheetId="0">'Berechnungsformblatt leer'!$1:$3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4" l="1"/>
  <c r="B29" i="4" s="1"/>
  <c r="B37" i="3"/>
  <c r="D37" i="3" s="1"/>
  <c r="B29" i="3"/>
  <c r="B35" i="3" s="1"/>
  <c r="B30" i="4"/>
  <c r="B36" i="3"/>
  <c r="B31" i="4" l="1"/>
  <c r="B25" i="4"/>
  <c r="B27" i="4" s="1" a="1"/>
  <c r="B27" i="4" s="1"/>
  <c r="B31" i="3"/>
  <c r="B33"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<sst xmlns="http://schemas.openxmlformats.org/spreadsheetml/2006/main" count="152" uniqueCount="42">
  <si>
    <t>Alle gelb hinterlegten Felder sind ausfüllbar, alle anderen Angaben berechnen sich automatisch.</t>
  </si>
  <si>
    <t>%</t>
  </si>
  <si>
    <t>Euro (netto)</t>
  </si>
  <si>
    <t>III</t>
  </si>
  <si>
    <t>Honorarberechnung</t>
  </si>
  <si>
    <t>Mio. Euro (netto)</t>
  </si>
  <si>
    <t>Fachplanung Technische Ausrüstung gemäß § 54 HOAI</t>
  </si>
  <si>
    <t>Fachplanung Tragwerksplanung gemäß § 50 HOAI</t>
  </si>
  <si>
    <t>Objektplanung Freianlagen gemäß § 38 HOAI</t>
  </si>
  <si>
    <t>Objektplanung Gebäude und Innenräume gemäß § 33 HOAI</t>
  </si>
  <si>
    <t>Berechnung der Auftragswertes für die Vergabe von Planungsleistungen</t>
  </si>
  <si>
    <r>
      <rPr>
        <b/>
        <sz val="16"/>
        <color theme="8"/>
        <rFont val="Arial"/>
        <family val="2"/>
      </rPr>
      <t xml:space="preserve">Einführung
</t>
    </r>
    <r>
      <rPr>
        <sz val="11"/>
        <color theme="1"/>
        <rFont val="Arial"/>
        <family val="2"/>
      </rPr>
      <t xml:space="preserve">
Die nachfolgende Musterberechnung für den Auftragswert soll die einheitliche und einfache Gestaltung und Durchführung von Vergabeverfahren unterstützen und Auftraggebern die Möglichkeit geben, ihre Verfahren übersichtlicher zu gestalten und einfacher abzuwickeln.
Die Berechnung richtet sich nach den Vorgaben von § 3 VgV. Berücksichtigt werden alle Leistungsbilder der HOAI. Weitere nötige Leistungen können ebenfalls eingetragen werden.</t>
    </r>
  </si>
  <si>
    <t>Objektplanung Ingenieurbauwerke nach § 42 HOAI</t>
  </si>
  <si>
    <t>Objektplanung Verkehrsanlagen nach § 46 HOAI</t>
  </si>
  <si>
    <t>Beratungsleistung Bauphysik (Wärme und Energiebilanzierung)</t>
  </si>
  <si>
    <t>Beratungsleistung Bauphysik (Bauakustik)</t>
  </si>
  <si>
    <t>Beratungsleistung Bauphysik (Raumakustik)</t>
  </si>
  <si>
    <t>Beratungsleistung Geotechnik</t>
  </si>
  <si>
    <t>Beratungsleistung Ingenieurvermessung (planungsbegleitend)</t>
  </si>
  <si>
    <t>Beratungsleistung Ingenieurvermessung (Bauvermessung)</t>
  </si>
  <si>
    <t>II</t>
  </si>
  <si>
    <t>VE</t>
  </si>
  <si>
    <t>Sicherheitszuschlag</t>
  </si>
  <si>
    <t>Gesamtsumme Honorar</t>
  </si>
  <si>
    <t>Schwellenwert EU</t>
  </si>
  <si>
    <t>Oberschwellig?</t>
  </si>
  <si>
    <t>20%-Budget</t>
  </si>
  <si>
    <t>Honorarsumme gesamt ohne MwSt.</t>
  </si>
  <si>
    <t>Honorarsumme gesamt inkl. Risikozuschlag</t>
  </si>
  <si>
    <t>Honorarsumme ausgewählte Leistungen unter 80.000 Euro</t>
  </si>
  <si>
    <t>x</t>
  </si>
  <si>
    <t>Puffer für Unverhergesehenes</t>
  </si>
  <si>
    <t>Die Gesamthonorare werden über einen Honorarrechner für die jeweiligen anrechenbaren Kosten ermittelt. Es sollte der Mittelsatz gewählt werden.
Alle Leistungen &lt; 80.000 Euro färben sich grün ein. Durch ein "x" im Feld rechts des Honorars (gelbe Markierung) können die Leistungen für das 20%-Budget ausgewählt werden.</t>
  </si>
  <si>
    <t>Honorarzone</t>
  </si>
  <si>
    <t>Gesamthonorar</t>
  </si>
  <si>
    <t>weitere Leistung xyz</t>
  </si>
  <si>
    <t>weitere Leistung abc</t>
  </si>
  <si>
    <t>20%-Regelung 
(bitte ankreuzen)</t>
  </si>
  <si>
    <t>anrechenbare Kosten</t>
  </si>
  <si>
    <t>Anlage zu Praxishinweis 77</t>
  </si>
  <si>
    <t>Preisgeld im Falle eines Planungswettbewerbs</t>
  </si>
  <si>
    <t>Anlage zu Praxishinweis 77 - Beispiel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</si>
</sst>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24"/>
      <color theme="8"/>
      <name val="Arial"/>
      <family val="2"/>
    </font>
    <font>
      <sz val="10"/>
      <color theme="1"/>
      <name val="Arial"/>
      <family val="2"/>
    </font>
    <font>
      <b/>
      <sz val="14"/>
      <color theme="8"/>
      <name val="Arial"/>
      <family val="2"/>
    </font>
    <font>
      <sz val="11"/>
      <color theme="1"/>
      <name val="Arial"/>
      <family val="2"/>
    </font>
    <font>
      <b/>
      <sz val="16"/>
      <color theme="8"/>
      <name val="Arial"/>
      <family val="2"/>
    </font>
    <font>
      <b/>
      <sz val="11"/>
      <color theme="8"/>
      <name val="Arial"/>
      <family val="2"/>
    </font>
    <font>
      <b/>
      <sz val="10"/>
      <color theme="1"/>
      <name val="Arial"/>
      <family val="2"/>
    </font>
    <font>
      <b/>
      <sz val="10"/>
      <color rgb="FFFF0000"/>
      <name val="Arial"/>
      <family val="2"/>
    </font>
  </fonts>
  <fills count="3">
    <fill>
      <patternFill patternType="none"/>
    </fill>
    <fill>
      <patternFill patternType="gray125"/>
    </fill>
    <fill>
      <patternFill patternType="solid">
        <fgColor rgb="FFFFFF00"/>
        <bgColor indexed="64"/>
      </patternFill>
    </fill>
  </fills>
  <borders count="4">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s>
  <cellStyleXfs count="1">
    <xf numFmtId="0" fontId="0" fillId="0" borderId="0"/>
  </cellStyleXfs>
  <cellXfs count="34">
    <xf numFmtId="0" fontId="0" fillId="0" borderId="0" xfId="0"/>
    <xf numFmtId="0" fontId="2" fillId="0" borderId="0" xfId="0" applyFont="1"/>
    <xf numFmtId="0" fontId="2" fillId="2" borderId="0" xfId="0" applyFont="1" applyFill="1"/>
    <xf numFmtId="4" fontId="2" fillId="0" borderId="0" xfId="0" applyNumberFormat="1" applyFont="1"/>
    <xf numFmtId="0" fontId="8" fillId="0" borderId="0" xfId="0" applyFont="1" applyAlignment="1">
      <alignment horizontal="left" vertical="top" wrapText="1"/>
    </xf>
    <xf numFmtId="0" fontId="2" fillId="0" borderId="0" xfId="0" applyFont="1" applyAlignment="1">
      <alignment horizontal="left"/>
    </xf>
    <xf numFmtId="0" fontId="8" fillId="0" borderId="0" xfId="0" applyFont="1" applyAlignment="1">
      <alignment horizontal="center" vertical="top" wrapText="1"/>
    </xf>
    <xf numFmtId="0" fontId="2" fillId="0" borderId="0" xfId="0" applyFont="1" applyAlignment="1">
      <alignment horizontal="center"/>
    </xf>
    <xf numFmtId="0" fontId="2" fillId="0" borderId="1" xfId="0" applyFont="1" applyBorder="1"/>
    <xf numFmtId="0" fontId="2" fillId="0" borderId="2" xfId="0" applyFont="1" applyBorder="1"/>
    <xf numFmtId="4" fontId="2" fillId="2" borderId="2" xfId="0" applyNumberFormat="1" applyFont="1" applyFill="1" applyBorder="1"/>
    <xf numFmtId="0" fontId="2" fillId="2" borderId="2" xfId="0" applyFont="1" applyFill="1" applyBorder="1" applyAlignment="1">
      <alignment horizontal="center"/>
    </xf>
    <xf numFmtId="0" fontId="2" fillId="0" borderId="2" xfId="0" applyFont="1" applyBorder="1" applyAlignment="1">
      <alignment horizontal="left"/>
    </xf>
    <xf numFmtId="4" fontId="2" fillId="2" borderId="2" xfId="0" applyNumberFormat="1" applyFont="1" applyFill="1" applyBorder="1" applyAlignment="1">
      <alignment horizontal="center"/>
    </xf>
    <xf numFmtId="0" fontId="2" fillId="0" borderId="2" xfId="0" applyFont="1" applyBorder="1" applyAlignment="1">
      <alignment horizontal="center"/>
    </xf>
    <xf numFmtId="0" fontId="2" fillId="0" borderId="3" xfId="0" applyFont="1" applyBorder="1"/>
    <xf numFmtId="0" fontId="2" fillId="0" borderId="3" xfId="0" applyFont="1" applyBorder="1" applyAlignment="1">
      <alignment horizontal="center"/>
    </xf>
    <xf numFmtId="4" fontId="2" fillId="2" borderId="3" xfId="0" applyNumberFormat="1" applyFont="1" applyFill="1" applyBorder="1"/>
    <xf numFmtId="0" fontId="2" fillId="0" borderId="3" xfId="0" applyFont="1" applyBorder="1" applyAlignment="1">
      <alignment horizontal="left"/>
    </xf>
    <xf numFmtId="0" fontId="2" fillId="2" borderId="3" xfId="0" applyFont="1" applyFill="1" applyBorder="1" applyAlignment="1">
      <alignment horizontal="center"/>
    </xf>
    <xf numFmtId="0" fontId="6" fillId="0" borderId="1" xfId="0" applyFont="1" applyBorder="1"/>
    <xf numFmtId="0" fontId="7" fillId="0" borderId="1" xfId="0" applyFont="1" applyBorder="1" applyAlignment="1">
      <alignment horizontal="center"/>
    </xf>
    <xf numFmtId="0" fontId="7" fillId="0" borderId="1" xfId="0" applyFont="1" applyBorder="1" applyAlignment="1">
      <alignment horizontal="center" wrapText="1"/>
    </xf>
    <xf numFmtId="4" fontId="2" fillId="0" borderId="1" xfId="0" applyNumberFormat="1" applyFont="1" applyBorder="1"/>
    <xf numFmtId="4" fontId="2" fillId="0" borderId="2" xfId="0" applyNumberFormat="1" applyFont="1" applyBorder="1"/>
    <xf numFmtId="0" fontId="7" fillId="0" borderId="3" xfId="0" applyFont="1" applyBorder="1"/>
    <xf numFmtId="4" fontId="7" fillId="0" borderId="3" xfId="0" applyNumberFormat="1" applyFont="1" applyBorder="1" applyAlignment="1">
      <alignment horizontal="center"/>
    </xf>
    <xf numFmtId="4" fontId="2" fillId="0" borderId="3" xfId="0" applyNumberFormat="1" applyFont="1" applyBorder="1"/>
    <xf numFmtId="0" fontId="8" fillId="0" borderId="0" xfId="0" applyFont="1" applyAlignment="1">
      <alignment horizontal="left"/>
    </xf>
    <xf numFmtId="0" fontId="7" fillId="0" borderId="1" xfId="0" applyFont="1" applyBorder="1" applyAlignment="1">
      <alignment horizontal="center"/>
    </xf>
    <xf numFmtId="0" fontId="1" fillId="0" borderId="0" xfId="0" applyFont="1" applyAlignment="1">
      <alignment horizontal="left" vertical="top" wrapText="1"/>
    </xf>
    <xf numFmtId="0" fontId="3" fillId="0" borderId="0" xfId="0" applyFont="1" applyAlignment="1">
      <alignment horizontal="left" vertical="top" wrapText="1"/>
    </xf>
    <xf numFmtId="0" fontId="4" fillId="0" borderId="0" xfId="0" applyFont="1" applyAlignment="1">
      <alignment horizontal="left" vertical="top" wrapText="1"/>
    </xf>
    <xf numFmtId="0" fontId="8" fillId="0" borderId="0" xfId="0" applyFont="1" applyAlignment="1">
      <alignment horizontal="left" vertical="top" wrapText="1"/>
    </xf>
  </cellXfs>
  <cellStyles count="1">
    <cellStyle name="Standard" xfId="0" builtinId="0"/>
  </cellStyles>
  <dxfs count="3">
    <dxf>
      <fill>
        <patternFill>
          <bgColor theme="9" tint="0.59996337778862885"/>
        </patternFill>
      </fill>
    </dxf>
    <dxf>
      <fill>
        <patternFill>
          <bgColor theme="9" tint="0.59996337778862885"/>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3E884-86F9-494E-90D3-8B9903DAFE72}">
  <dimension ref="A1:G37"/>
  <sheetViews>
    <sheetView zoomScaleNormal="100" workbookViewId="0">
      <selection sqref="A1:G1"/>
    </sheetView>
  </sheetViews>
  <sheetFormatPr baseColWidth="10" defaultColWidth="9" defaultRowHeight="12.75" x14ac:dyDescent="0.35"/>
  <cols>
    <col min="1" max="1" width="52" style="1" customWidth="1"/>
    <col min="2" max="2" width="12.265625" style="1" bestFit="1" customWidth="1"/>
    <col min="3" max="3" width="14.265625" style="1" bestFit="1" customWidth="1"/>
    <col min="4" max="4" width="12.1328125" style="7" bestFit="1" customWidth="1"/>
    <col min="5" max="5" width="13.265625" style="1" bestFit="1" customWidth="1"/>
    <col min="6" max="6" width="10.265625" style="5" bestFit="1" customWidth="1"/>
    <col min="7" max="7" width="16.59765625" style="7" customWidth="1"/>
    <col min="8" max="8" width="14.265625" style="1" bestFit="1" customWidth="1"/>
    <col min="9" max="16384" width="9" style="1"/>
  </cols>
  <sheetData>
    <row r="1" spans="1:7" ht="59.25" customHeight="1" x14ac:dyDescent="0.35">
      <c r="A1" s="30" t="s">
        <v>10</v>
      </c>
      <c r="B1" s="30"/>
      <c r="C1" s="30"/>
      <c r="D1" s="30"/>
      <c r="E1" s="30"/>
      <c r="F1" s="30"/>
      <c r="G1" s="30"/>
    </row>
    <row r="3" spans="1:7" ht="17.649999999999999" x14ac:dyDescent="0.35">
      <c r="A3" s="31" t="s">
        <v>39</v>
      </c>
      <c r="B3" s="31"/>
      <c r="C3" s="31"/>
      <c r="D3" s="31"/>
      <c r="E3" s="31"/>
      <c r="F3" s="31"/>
      <c r="G3" s="31"/>
    </row>
    <row r="5" spans="1:7" ht="111.75" customHeight="1" x14ac:dyDescent="0.35">
      <c r="A5" s="32" t="s">
        <v>11</v>
      </c>
      <c r="B5" s="32"/>
      <c r="C5" s="32"/>
      <c r="D5" s="32"/>
      <c r="E5" s="32"/>
      <c r="F5" s="32"/>
      <c r="G5" s="32"/>
    </row>
    <row r="7" spans="1:7" x14ac:dyDescent="0.35">
      <c r="A7" s="2" t="s">
        <v>0</v>
      </c>
      <c r="B7" s="2"/>
      <c r="C7" s="2"/>
    </row>
    <row r="9" spans="1:7" ht="56.25" customHeight="1" x14ac:dyDescent="0.35">
      <c r="A9" s="33" t="s">
        <v>32</v>
      </c>
      <c r="B9" s="33"/>
      <c r="C9" s="33"/>
      <c r="D9" s="33"/>
      <c r="E9" s="33"/>
      <c r="F9" s="33"/>
      <c r="G9" s="33"/>
    </row>
    <row r="10" spans="1:7" ht="13.15" x14ac:dyDescent="0.35">
      <c r="A10" s="4"/>
      <c r="B10" s="4"/>
      <c r="C10" s="4"/>
      <c r="D10" s="6"/>
    </row>
    <row r="11" spans="1:7" ht="26.25" x14ac:dyDescent="0.4">
      <c r="A11" s="20" t="s">
        <v>4</v>
      </c>
      <c r="B11" s="29" t="s">
        <v>38</v>
      </c>
      <c r="C11" s="29"/>
      <c r="D11" s="21" t="s">
        <v>33</v>
      </c>
      <c r="E11" s="29" t="s">
        <v>34</v>
      </c>
      <c r="F11" s="29"/>
      <c r="G11" s="22" t="s">
        <v>37</v>
      </c>
    </row>
    <row r="12" spans="1:7" x14ac:dyDescent="0.35">
      <c r="A12" s="9" t="s">
        <v>9</v>
      </c>
      <c r="B12" s="10"/>
      <c r="C12" s="9" t="s">
        <v>5</v>
      </c>
      <c r="D12" s="11"/>
      <c r="E12" s="10"/>
      <c r="F12" s="12" t="s">
        <v>2</v>
      </c>
      <c r="G12" s="11"/>
    </row>
    <row r="13" spans="1:7" x14ac:dyDescent="0.35">
      <c r="A13" s="9" t="s">
        <v>8</v>
      </c>
      <c r="B13" s="10"/>
      <c r="C13" s="9" t="s">
        <v>5</v>
      </c>
      <c r="D13" s="11"/>
      <c r="E13" s="10"/>
      <c r="F13" s="12" t="s">
        <v>2</v>
      </c>
      <c r="G13" s="13"/>
    </row>
    <row r="14" spans="1:7" x14ac:dyDescent="0.35">
      <c r="A14" s="9" t="s">
        <v>12</v>
      </c>
      <c r="B14" s="10"/>
      <c r="C14" s="9" t="s">
        <v>5</v>
      </c>
      <c r="D14" s="11"/>
      <c r="E14" s="10"/>
      <c r="F14" s="12" t="s">
        <v>2</v>
      </c>
      <c r="G14" s="13"/>
    </row>
    <row r="15" spans="1:7" x14ac:dyDescent="0.35">
      <c r="A15" s="9" t="s">
        <v>13</v>
      </c>
      <c r="B15" s="10"/>
      <c r="C15" s="9" t="s">
        <v>5</v>
      </c>
      <c r="D15" s="11"/>
      <c r="E15" s="10"/>
      <c r="F15" s="12" t="s">
        <v>2</v>
      </c>
      <c r="G15" s="13"/>
    </row>
    <row r="16" spans="1:7" x14ac:dyDescent="0.35">
      <c r="A16" s="9" t="s">
        <v>7</v>
      </c>
      <c r="B16" s="10"/>
      <c r="C16" s="9" t="s">
        <v>5</v>
      </c>
      <c r="D16" s="11"/>
      <c r="E16" s="10"/>
      <c r="F16" s="12" t="s">
        <v>2</v>
      </c>
      <c r="G16" s="11"/>
    </row>
    <row r="17" spans="1:7" x14ac:dyDescent="0.35">
      <c r="A17" s="9" t="s">
        <v>6</v>
      </c>
      <c r="B17" s="10"/>
      <c r="C17" s="9" t="s">
        <v>5</v>
      </c>
      <c r="D17" s="11"/>
      <c r="E17" s="10"/>
      <c r="F17" s="12" t="s">
        <v>2</v>
      </c>
      <c r="G17" s="11"/>
    </row>
    <row r="18" spans="1:7" x14ac:dyDescent="0.35">
      <c r="A18" s="9" t="s">
        <v>14</v>
      </c>
      <c r="B18" s="10"/>
      <c r="C18" s="9" t="s">
        <v>5</v>
      </c>
      <c r="D18" s="11"/>
      <c r="E18" s="10"/>
      <c r="F18" s="12" t="s">
        <v>2</v>
      </c>
      <c r="G18" s="11"/>
    </row>
    <row r="19" spans="1:7" x14ac:dyDescent="0.35">
      <c r="A19" s="9" t="s">
        <v>15</v>
      </c>
      <c r="B19" s="10"/>
      <c r="C19" s="9" t="s">
        <v>5</v>
      </c>
      <c r="D19" s="11"/>
      <c r="E19" s="10"/>
      <c r="F19" s="12" t="s">
        <v>2</v>
      </c>
      <c r="G19" s="11"/>
    </row>
    <row r="20" spans="1:7" x14ac:dyDescent="0.35">
      <c r="A20" s="9" t="s">
        <v>16</v>
      </c>
      <c r="B20" s="10"/>
      <c r="C20" s="9" t="s">
        <v>5</v>
      </c>
      <c r="D20" s="11"/>
      <c r="E20" s="10"/>
      <c r="F20" s="12" t="s">
        <v>2</v>
      </c>
      <c r="G20" s="11"/>
    </row>
    <row r="21" spans="1:7" x14ac:dyDescent="0.35">
      <c r="A21" s="9" t="s">
        <v>17</v>
      </c>
      <c r="B21" s="10"/>
      <c r="C21" s="9" t="s">
        <v>5</v>
      </c>
      <c r="D21" s="11"/>
      <c r="E21" s="10"/>
      <c r="F21" s="12" t="s">
        <v>2</v>
      </c>
      <c r="G21" s="11"/>
    </row>
    <row r="22" spans="1:7" x14ac:dyDescent="0.35">
      <c r="A22" s="9" t="s">
        <v>18</v>
      </c>
      <c r="B22" s="10"/>
      <c r="C22" s="9" t="s">
        <v>21</v>
      </c>
      <c r="D22" s="11"/>
      <c r="E22" s="10"/>
      <c r="F22" s="12" t="s">
        <v>2</v>
      </c>
      <c r="G22" s="11"/>
    </row>
    <row r="23" spans="1:7" x14ac:dyDescent="0.35">
      <c r="A23" s="9" t="s">
        <v>19</v>
      </c>
      <c r="B23" s="10"/>
      <c r="C23" s="9" t="s">
        <v>5</v>
      </c>
      <c r="D23" s="11"/>
      <c r="E23" s="10"/>
      <c r="F23" s="12" t="s">
        <v>2</v>
      </c>
      <c r="G23" s="11"/>
    </row>
    <row r="24" spans="1:7" x14ac:dyDescent="0.35">
      <c r="A24" s="9" t="s">
        <v>35</v>
      </c>
      <c r="B24" s="9"/>
      <c r="C24" s="9"/>
      <c r="D24" s="14"/>
      <c r="E24" s="10"/>
      <c r="F24" s="12" t="s">
        <v>2</v>
      </c>
      <c r="G24" s="11"/>
    </row>
    <row r="25" spans="1:7" x14ac:dyDescent="0.35">
      <c r="A25" s="9" t="s">
        <v>36</v>
      </c>
      <c r="B25" s="9"/>
      <c r="C25" s="9"/>
      <c r="D25" s="14"/>
      <c r="E25" s="10"/>
      <c r="F25" s="12" t="s">
        <v>2</v>
      </c>
      <c r="G25" s="11"/>
    </row>
    <row r="26" spans="1:7" x14ac:dyDescent="0.35">
      <c r="A26" s="15" t="s">
        <v>40</v>
      </c>
      <c r="B26" s="15"/>
      <c r="C26" s="15"/>
      <c r="D26" s="16"/>
      <c r="E26" s="17"/>
      <c r="F26" s="18" t="s">
        <v>2</v>
      </c>
      <c r="G26" s="16"/>
    </row>
    <row r="28" spans="1:7" ht="13.9" x14ac:dyDescent="0.4">
      <c r="A28" s="20" t="s">
        <v>23</v>
      </c>
      <c r="B28" s="8"/>
      <c r="C28" s="8"/>
    </row>
    <row r="29" spans="1:7" x14ac:dyDescent="0.35">
      <c r="A29" s="9" t="s">
        <v>27</v>
      </c>
      <c r="B29" s="24">
        <f>SUM(E12:E26)</f>
        <v>0</v>
      </c>
      <c r="C29" s="9" t="s">
        <v>2</v>
      </c>
    </row>
    <row r="30" spans="1:7" x14ac:dyDescent="0.35">
      <c r="A30" s="9" t="s">
        <v>22</v>
      </c>
      <c r="B30" s="10"/>
      <c r="C30" s="9" t="s">
        <v>1</v>
      </c>
    </row>
    <row r="31" spans="1:7" x14ac:dyDescent="0.35">
      <c r="A31" s="9" t="s">
        <v>28</v>
      </c>
      <c r="B31" s="24">
        <f>B29*(1+B30/100)</f>
        <v>0</v>
      </c>
      <c r="C31" s="9" t="s">
        <v>2</v>
      </c>
    </row>
    <row r="32" spans="1:7" x14ac:dyDescent="0.35">
      <c r="A32" s="9" t="s">
        <v>24</v>
      </c>
      <c r="B32" s="10">
        <v>221000</v>
      </c>
      <c r="C32" s="9" t="s">
        <v>2</v>
      </c>
    </row>
    <row r="33" spans="1:4" ht="13.15" x14ac:dyDescent="0.4">
      <c r="A33" s="25" t="s">
        <v>25</v>
      </c>
      <c r="B33" s="26" t="str">
        <f>IF(B31&gt;B32,"JA!","NEIN")</f>
        <v>NEIN</v>
      </c>
      <c r="C33" s="25"/>
    </row>
    <row r="34" spans="1:4" x14ac:dyDescent="0.35">
      <c r="B34" s="3"/>
    </row>
    <row r="35" spans="1:4" x14ac:dyDescent="0.35">
      <c r="A35" s="8" t="s">
        <v>26</v>
      </c>
      <c r="B35" s="23">
        <f>B29*0.2</f>
        <v>0</v>
      </c>
      <c r="C35" s="8" t="s">
        <v>2</v>
      </c>
    </row>
    <row r="36" spans="1:4" x14ac:dyDescent="0.35">
      <c r="A36" s="9" t="s">
        <v>29</v>
      </c>
      <c r="B36" s="24">
        <f>SUMIF(G:G,"x",E:E)</f>
        <v>0</v>
      </c>
      <c r="C36" s="9" t="s">
        <v>2</v>
      </c>
    </row>
    <row r="37" spans="1:4" ht="13.15" x14ac:dyDescent="0.4">
      <c r="A37" s="15" t="s">
        <v>31</v>
      </c>
      <c r="B37" s="27">
        <f>B35-B36</f>
        <v>0</v>
      </c>
      <c r="C37" s="15" t="s">
        <v>2</v>
      </c>
      <c r="D37" s="28" t="str">
        <f>IF(B37&lt;0,"ACHTUNG: 20%-Budget überschritten!"," ")</f>
        <v xml:space="preserve"> </v>
      </c>
    </row>
  </sheetData>
  <mergeCells count="6">
    <mergeCell ref="B11:C11"/>
    <mergeCell ref="E11:F11"/>
    <mergeCell ref="A1:G1"/>
    <mergeCell ref="A3:G3"/>
    <mergeCell ref="A5:G5"/>
    <mergeCell ref="A9:G9"/>
  </mergeCells>
  <conditionalFormatting sqref="B37">
    <cfRule type="cellIs" dxfId="2" priority="1" operator="lessThan">
      <formula>0</formula>
    </cfRule>
  </conditionalFormatting>
  <conditionalFormatting sqref="E12:E25">
    <cfRule type="cellIs" dxfId="1" priority="2" operator="between">
      <formula>1</formula>
      <formula>80000</formula>
    </cfRule>
  </conditionalFormatting>
  <pageMargins left="0.70866141732283472" right="0.70866141732283472" top="1.2204724409448819" bottom="0.74803149606299213" header="0.31496062992125984" footer="0.31496062992125984"/>
  <pageSetup paperSize="9" scale="96" orientation="landscape" r:id="rId1"/>
  <headerFooter>
    <oddHeader>&amp;R&amp;G</oddHeader>
    <oddFooter>&amp;L&amp;"Arial,Standard"&amp;8Stand: &amp;D&amp;R&amp;"Arial,Standard"&amp;8Seite &amp;P/&amp;N</oddFooter>
  </headerFooter>
  <rowBreaks count="1" manualBreakCount="1">
    <brk id="9" max="6"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3A6A7-4926-43F2-98FC-B6ED7D9F8A2A}">
  <dimension ref="A1:G31"/>
  <sheetViews>
    <sheetView tabSelected="1" zoomScaleNormal="100" zoomScaleSheetLayoutView="100" workbookViewId="0">
      <selection activeCell="O9" sqref="O9"/>
    </sheetView>
  </sheetViews>
  <sheetFormatPr baseColWidth="10" defaultColWidth="9" defaultRowHeight="12.75" x14ac:dyDescent="0.35"/>
  <cols>
    <col min="1" max="1" width="52" style="1" customWidth="1"/>
    <col min="2" max="2" width="12.265625" style="1" bestFit="1" customWidth="1"/>
    <col min="3" max="3" width="14.265625" style="1" bestFit="1" customWidth="1"/>
    <col min="4" max="4" width="12.1328125" style="7" bestFit="1" customWidth="1"/>
    <col min="5" max="5" width="13.265625" style="1" bestFit="1" customWidth="1"/>
    <col min="6" max="6" width="10.265625" style="5" bestFit="1" customWidth="1"/>
    <col min="7" max="7" width="16.59765625" style="7" customWidth="1"/>
    <col min="8" max="8" width="14.265625" style="1" bestFit="1" customWidth="1"/>
    <col min="9" max="16384" width="9" style="1"/>
  </cols>
  <sheetData>
    <row r="1" spans="1:7" ht="59.25" customHeight="1" x14ac:dyDescent="0.35">
      <c r="A1" s="30" t="s">
        <v>10</v>
      </c>
      <c r="B1" s="30"/>
      <c r="C1" s="30"/>
      <c r="D1" s="30"/>
      <c r="E1" s="30"/>
      <c r="F1" s="30"/>
      <c r="G1" s="30"/>
    </row>
    <row r="3" spans="1:7" ht="17.649999999999999" x14ac:dyDescent="0.35">
      <c r="A3" s="31" t="s">
        <v>41</v>
      </c>
      <c r="B3" s="31"/>
      <c r="C3" s="31"/>
      <c r="D3" s="31"/>
      <c r="E3" s="31"/>
      <c r="F3" s="31"/>
      <c r="G3" s="31"/>
    </row>
    <row r="5" spans="1:7" ht="26.25" x14ac:dyDescent="0.4">
      <c r="A5" s="20" t="s">
        <v>4</v>
      </c>
      <c r="B5" s="29" t="s">
        <v>38</v>
      </c>
      <c r="C5" s="29"/>
      <c r="D5" s="21" t="s">
        <v>33</v>
      </c>
      <c r="E5" s="29" t="s">
        <v>34</v>
      </c>
      <c r="F5" s="29"/>
      <c r="G5" s="22" t="s">
        <v>37</v>
      </c>
    </row>
    <row r="6" spans="1:7" x14ac:dyDescent="0.35">
      <c r="A6" s="9" t="s">
        <v>9</v>
      </c>
      <c r="B6" s="10">
        <v>10</v>
      </c>
      <c r="C6" s="9" t="s">
        <v>5</v>
      </c>
      <c r="D6" s="11" t="s">
        <v>3</v>
      </c>
      <c r="E6" s="10">
        <v>997308</v>
      </c>
      <c r="F6" s="12" t="s">
        <v>2</v>
      </c>
      <c r="G6" s="11"/>
    </row>
    <row r="7" spans="1:7" x14ac:dyDescent="0.35">
      <c r="A7" s="9" t="s">
        <v>8</v>
      </c>
      <c r="B7" s="10">
        <v>1</v>
      </c>
      <c r="C7" s="9" t="s">
        <v>5</v>
      </c>
      <c r="D7" s="11" t="s">
        <v>3</v>
      </c>
      <c r="E7" s="10">
        <v>160609</v>
      </c>
      <c r="F7" s="12" t="s">
        <v>2</v>
      </c>
      <c r="G7" s="13"/>
    </row>
    <row r="8" spans="1:7" x14ac:dyDescent="0.35">
      <c r="A8" s="9" t="s">
        <v>12</v>
      </c>
      <c r="B8" s="10">
        <v>1</v>
      </c>
      <c r="C8" s="9" t="s">
        <v>5</v>
      </c>
      <c r="D8" s="11" t="s">
        <v>3</v>
      </c>
      <c r="E8" s="10">
        <v>87589</v>
      </c>
      <c r="F8" s="12" t="s">
        <v>2</v>
      </c>
      <c r="G8" s="13"/>
    </row>
    <row r="9" spans="1:7" x14ac:dyDescent="0.35">
      <c r="A9" s="9" t="s">
        <v>13</v>
      </c>
      <c r="B9" s="10">
        <v>1</v>
      </c>
      <c r="C9" s="9" t="s">
        <v>5</v>
      </c>
      <c r="D9" s="11" t="s">
        <v>3</v>
      </c>
      <c r="E9" s="10">
        <v>87593</v>
      </c>
      <c r="F9" s="12" t="s">
        <v>2</v>
      </c>
      <c r="G9" s="13"/>
    </row>
    <row r="10" spans="1:7" x14ac:dyDescent="0.35">
      <c r="A10" s="9" t="s">
        <v>7</v>
      </c>
      <c r="B10" s="10">
        <v>6</v>
      </c>
      <c r="C10" s="9" t="s">
        <v>5</v>
      </c>
      <c r="D10" s="11" t="s">
        <v>3</v>
      </c>
      <c r="E10" s="10">
        <v>351151.1</v>
      </c>
      <c r="F10" s="12" t="s">
        <v>2</v>
      </c>
      <c r="G10" s="11"/>
    </row>
    <row r="11" spans="1:7" x14ac:dyDescent="0.35">
      <c r="A11" s="9" t="s">
        <v>6</v>
      </c>
      <c r="B11" s="10">
        <v>4</v>
      </c>
      <c r="C11" s="9" t="s">
        <v>5</v>
      </c>
      <c r="D11" s="11" t="s">
        <v>20</v>
      </c>
      <c r="E11" s="10">
        <v>535228</v>
      </c>
      <c r="F11" s="12" t="s">
        <v>2</v>
      </c>
      <c r="G11" s="11"/>
    </row>
    <row r="12" spans="1:7" x14ac:dyDescent="0.35">
      <c r="A12" s="9" t="s">
        <v>14</v>
      </c>
      <c r="B12" s="10">
        <v>10</v>
      </c>
      <c r="C12" s="9" t="s">
        <v>5</v>
      </c>
      <c r="D12" s="11" t="s">
        <v>3</v>
      </c>
      <c r="E12" s="10">
        <v>18231.5</v>
      </c>
      <c r="F12" s="12" t="s">
        <v>2</v>
      </c>
      <c r="G12" s="11" t="s">
        <v>30</v>
      </c>
    </row>
    <row r="13" spans="1:7" x14ac:dyDescent="0.35">
      <c r="A13" s="9" t="s">
        <v>15</v>
      </c>
      <c r="B13" s="10">
        <v>10</v>
      </c>
      <c r="C13" s="9" t="s">
        <v>5</v>
      </c>
      <c r="D13" s="11" t="s">
        <v>20</v>
      </c>
      <c r="E13" s="10">
        <v>24036.5</v>
      </c>
      <c r="F13" s="12" t="s">
        <v>2</v>
      </c>
      <c r="G13" s="11" t="s">
        <v>30</v>
      </c>
    </row>
    <row r="14" spans="1:7" x14ac:dyDescent="0.35">
      <c r="A14" s="9" t="s">
        <v>16</v>
      </c>
      <c r="B14" s="10">
        <v>2</v>
      </c>
      <c r="C14" s="9" t="s">
        <v>5</v>
      </c>
      <c r="D14" s="11" t="s">
        <v>3</v>
      </c>
      <c r="E14" s="10">
        <v>12619</v>
      </c>
      <c r="F14" s="12" t="s">
        <v>2</v>
      </c>
      <c r="G14" s="11" t="s">
        <v>30</v>
      </c>
    </row>
    <row r="15" spans="1:7" x14ac:dyDescent="0.35">
      <c r="A15" s="9" t="s">
        <v>17</v>
      </c>
      <c r="B15" s="10">
        <v>6</v>
      </c>
      <c r="C15" s="9" t="s">
        <v>5</v>
      </c>
      <c r="D15" s="11" t="s">
        <v>3</v>
      </c>
      <c r="E15" s="10">
        <v>16838.900000000001</v>
      </c>
      <c r="F15" s="12" t="s">
        <v>2</v>
      </c>
      <c r="G15" s="11" t="s">
        <v>30</v>
      </c>
    </row>
    <row r="16" spans="1:7" x14ac:dyDescent="0.35">
      <c r="A16" s="9" t="s">
        <v>18</v>
      </c>
      <c r="B16" s="10">
        <v>1400</v>
      </c>
      <c r="C16" s="9" t="s">
        <v>21</v>
      </c>
      <c r="D16" s="11" t="s">
        <v>3</v>
      </c>
      <c r="E16" s="10">
        <v>17309</v>
      </c>
      <c r="F16" s="12" t="s">
        <v>2</v>
      </c>
      <c r="G16" s="11" t="s">
        <v>30</v>
      </c>
    </row>
    <row r="17" spans="1:7" x14ac:dyDescent="0.35">
      <c r="A17" s="9" t="s">
        <v>19</v>
      </c>
      <c r="B17" s="10">
        <v>8</v>
      </c>
      <c r="C17" s="9" t="s">
        <v>5</v>
      </c>
      <c r="D17" s="11" t="s">
        <v>3</v>
      </c>
      <c r="E17" s="10">
        <v>91764.05</v>
      </c>
      <c r="F17" s="12" t="s">
        <v>2</v>
      </c>
      <c r="G17" s="11"/>
    </row>
    <row r="18" spans="1:7" x14ac:dyDescent="0.35">
      <c r="A18" s="9" t="s">
        <v>35</v>
      </c>
      <c r="B18" s="9"/>
      <c r="C18" s="9"/>
      <c r="D18" s="14"/>
      <c r="E18" s="10">
        <v>10000</v>
      </c>
      <c r="F18" s="12" t="s">
        <v>2</v>
      </c>
      <c r="G18" s="11" t="s">
        <v>30</v>
      </c>
    </row>
    <row r="19" spans="1:7" x14ac:dyDescent="0.35">
      <c r="A19" s="15" t="s">
        <v>36</v>
      </c>
      <c r="B19" s="15"/>
      <c r="C19" s="15"/>
      <c r="D19" s="16"/>
      <c r="E19" s="17">
        <v>2000</v>
      </c>
      <c r="F19" s="18" t="s">
        <v>2</v>
      </c>
      <c r="G19" s="19" t="s">
        <v>30</v>
      </c>
    </row>
    <row r="20" spans="1:7" x14ac:dyDescent="0.35">
      <c r="A20" s="15" t="s">
        <v>40</v>
      </c>
      <c r="B20" s="15"/>
      <c r="C20" s="15"/>
      <c r="D20" s="16"/>
      <c r="E20" s="17">
        <v>100000</v>
      </c>
      <c r="F20" s="18" t="s">
        <v>2</v>
      </c>
      <c r="G20" s="16"/>
    </row>
    <row r="22" spans="1:7" ht="13.9" x14ac:dyDescent="0.4">
      <c r="A22" s="20" t="s">
        <v>23</v>
      </c>
      <c r="B22" s="8"/>
      <c r="C22" s="8"/>
    </row>
    <row r="23" spans="1:7" x14ac:dyDescent="0.35">
      <c r="A23" s="9" t="s">
        <v>27</v>
      </c>
      <c r="B23" s="24">
        <f>SUM(E6:E20)</f>
        <v>2512277.0499999998</v>
      </c>
      <c r="C23" s="9" t="s">
        <v>2</v>
      </c>
    </row>
    <row r="24" spans="1:7" x14ac:dyDescent="0.35">
      <c r="A24" s="9" t="s">
        <v>22</v>
      </c>
      <c r="B24" s="10">
        <v>15</v>
      </c>
      <c r="C24" s="9" t="s">
        <v>1</v>
      </c>
    </row>
    <row r="25" spans="1:7" x14ac:dyDescent="0.35">
      <c r="A25" s="9" t="s">
        <v>28</v>
      </c>
      <c r="B25" s="24">
        <f>B23*(1+B24/100)</f>
        <v>2889118.6074999995</v>
      </c>
      <c r="C25" s="9" t="s">
        <v>2</v>
      </c>
    </row>
    <row r="26" spans="1:7" x14ac:dyDescent="0.35">
      <c r="A26" s="9" t="s">
        <v>24</v>
      </c>
      <c r="B26" s="10">
        <v>221000</v>
      </c>
      <c r="C26" s="9" t="s">
        <v>2</v>
      </c>
    </row>
    <row r="27" spans="1:7" ht="13.15" x14ac:dyDescent="0.4">
      <c r="A27" s="25" t="s">
        <v>25</v>
      </c>
      <c r="B27" s="26" t="str" cm="1">
        <f t="array" ref="B27">IF(B25&gt;B26,"JA!",NEIN)</f>
        <v>JA!</v>
      </c>
      <c r="C27" s="25"/>
    </row>
    <row r="28" spans="1:7" x14ac:dyDescent="0.35">
      <c r="B28" s="3"/>
    </row>
    <row r="29" spans="1:7" x14ac:dyDescent="0.35">
      <c r="A29" s="8" t="s">
        <v>26</v>
      </c>
      <c r="B29" s="23">
        <f>B23*0.2</f>
        <v>502455.41</v>
      </c>
      <c r="C29" s="8" t="s">
        <v>2</v>
      </c>
    </row>
    <row r="30" spans="1:7" x14ac:dyDescent="0.35">
      <c r="A30" s="9" t="s">
        <v>29</v>
      </c>
      <c r="B30" s="24">
        <f>SUMIF(G:G,"x",E:E)</f>
        <v>101034.9</v>
      </c>
      <c r="C30" s="9" t="s">
        <v>2</v>
      </c>
    </row>
    <row r="31" spans="1:7" x14ac:dyDescent="0.35">
      <c r="A31" s="15" t="s">
        <v>31</v>
      </c>
      <c r="B31" s="27">
        <f>B29-B30</f>
        <v>401420.51</v>
      </c>
      <c r="C31" s="15" t="s">
        <v>2</v>
      </c>
    </row>
  </sheetData>
  <mergeCells count="4">
    <mergeCell ref="A1:G1"/>
    <mergeCell ref="A3:G3"/>
    <mergeCell ref="B5:C5"/>
    <mergeCell ref="E5:F5"/>
  </mergeCells>
  <conditionalFormatting sqref="E6:E19">
    <cfRule type="cellIs" dxfId="0" priority="1" operator="lessThanOrEqual">
      <formula>80000</formula>
    </cfRule>
  </conditionalFormatting>
  <pageMargins left="0.70866141732283472" right="0.70866141732283472" top="1.2204724409448819" bottom="0.74803149606299213" header="0.31496062992125984" footer="0.31496062992125984"/>
  <pageSetup paperSize="9" scale="96" orientation="landscape" r:id="rId1"/>
  <headerFooter>
    <oddHeader>&amp;R&amp;G</oddHeader>
    <oddFooter>&amp;L&amp;"Arial,Standard"&amp;8Stand: &amp;D&amp;R&amp;"Arial,Standard"&amp;8Seite &amp;P/&amp;N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Arbeitsblätter</vt:lpstr>
      </vt:variant>
      <vt:variant>
        <vt:i4>2</vt:i4>
      </vt:variant>
      <vt:variant>
        <vt:lpstr>Benannte Bereiche</vt:lpstr>
      </vt:variant>
      <vt:variant>
        <vt:i4>4</vt:i4>
      </vt:variant>
    </vt:vector>
  </HeadingPairs>
  <TitlesOfParts>
    <vt:vector size="6" baseType="lpstr">
      <vt:lpstr>Berechnungsformblatt leer</vt:lpstr>
      <vt:lpstr>Berechnungsformblatt Beispiel</vt:lpstr>
      <vt:lpstr>'Berechnungsformblatt Beispiel'!Druckbereich</vt:lpstr>
      <vt:lpstr>'Berechnungsformblatt leer'!Druckbereich</vt:lpstr>
      <vt:lpstr>'Berechnungsformblatt Beispiel'!Drucktitel</vt:lpstr>
      <vt:lpstr>'Berechnungsformblatt leer'!Drucktitel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Dern, Christine (AKNW)</dc:creator>
  <cp:lastModifiedBy>Dern, Christine (AKNW)</cp:lastModifiedBy>
  <cp:lastPrinted>2024-02-15T13:23:24Z</cp:lastPrinted>
  <dcterms:created xsi:type="dcterms:W3CDTF">2015-06-05T18:19:34Z</dcterms:created>
  <dcterms:modified xsi:type="dcterms:W3CDTF">2024-02-15T13:23:45Z</dcterms:modified>
</cp:coreProperties>
</file>